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xr:revisionPtr revIDLastSave="0" documentId="13_ncr:1_{41DB0A75-3AA2-4FCF-ACE0-03BCC3494D6A}" xr6:coauthVersionLast="45" xr6:coauthVersionMax="45" xr10:uidLastSave="{00000000-0000-0000-0000-000000000000}"/>
  <bookViews>
    <workbookView xWindow="-108" yWindow="-108" windowWidth="19416" windowHeight="10440" xr2:uid="{00000000-000D-0000-FFFF-FFFF00000000}"/>
  </bookViews>
  <sheets>
    <sheet name="RPSスペック計算シート" sheetId="1" r:id="rId1"/>
    <sheet name="変数値一覧" sheetId="2" r:id="rId2"/>
  </sheets>
  <definedNames>
    <definedName name="CatalogMaxNodes">変数値一覧!$B$5</definedName>
    <definedName name="CompRatio">RPSスペック計算シート!$C$8</definedName>
    <definedName name="DailyDataChange">RPSスペック計算シート!$C$5</definedName>
    <definedName name="DailyRP">RPSスペック計算シート!$K$4</definedName>
    <definedName name="DataGrowth">RPSスペック計算シート!$C$4</definedName>
    <definedName name="DedupeBlockSize">RPSスペック計算シート!$C$6</definedName>
    <definedName name="DedupRatioInput">RPSスペック計算シート!$C$7</definedName>
    <definedName name="MonthlyDataChange">変数値一覧!$B$4</definedName>
    <definedName name="OnSiteRetention">RPSスペック計算シート!$K$6</definedName>
    <definedName name="OSRAM">変数値一覧!$B$7</definedName>
    <definedName name="OSSize">変数値一覧!$B$2</definedName>
    <definedName name="_xlnm.Print_Area" localSheetId="0">RPSスペック計算シート!$A$1:$L$29</definedName>
    <definedName name="RPSBaseRAM">変数値一覧!$B$8</definedName>
    <definedName name="T1Data">RPSスペック計算シート!$K$8</definedName>
    <definedName name="T1Servers">RPSスペック計算シート!$K$7</definedName>
    <definedName name="Throughput">変数値一覧!$B$9</definedName>
    <definedName name="VSBMaxNodes">変数値一覧!$B$6</definedName>
    <definedName name="WeeklyDataChange">変数値一覧!$B$3</definedName>
    <definedName name="WeeklyRP">RPSスペック計算シート!$K$5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 l="1"/>
  <c r="C12" i="1" l="1"/>
  <c r="D16" i="1" l="1"/>
  <c r="E16" i="1" s="1"/>
  <c r="F16" i="1" s="1"/>
  <c r="G16" i="1" s="1"/>
  <c r="H16" i="1" s="1"/>
  <c r="D15" i="1"/>
  <c r="E15" i="1" s="1"/>
  <c r="F15" i="1" s="1"/>
  <c r="G15" i="1" s="1"/>
  <c r="H15" i="1" s="1"/>
  <c r="B3" i="2" l="1"/>
  <c r="C13" i="1" s="1"/>
  <c r="B4" i="2" l="1"/>
  <c r="C24" i="1" l="1"/>
  <c r="D12" i="1"/>
  <c r="D24" i="1" s="1"/>
  <c r="C19" i="1" l="1"/>
  <c r="C20" i="1"/>
  <c r="C14" i="1"/>
  <c r="C22" i="1"/>
  <c r="D13" i="1"/>
  <c r="E12" i="1"/>
  <c r="E24" i="1" s="1"/>
  <c r="D20" i="1" l="1"/>
  <c r="D14" i="1"/>
  <c r="D19" i="1"/>
  <c r="C23" i="1"/>
  <c r="C21" i="1"/>
  <c r="E13" i="1"/>
  <c r="F12" i="1"/>
  <c r="E19" i="1" l="1"/>
  <c r="E14" i="1"/>
  <c r="E20" i="1"/>
  <c r="F24" i="1"/>
  <c r="F13" i="1"/>
  <c r="D23" i="1"/>
  <c r="D22" i="1"/>
  <c r="D21" i="1"/>
  <c r="G12" i="1"/>
  <c r="G24" i="1" s="1"/>
  <c r="F19" i="1" l="1"/>
  <c r="F20" i="1"/>
  <c r="F14" i="1"/>
  <c r="F22" i="1" s="1"/>
  <c r="E23" i="1"/>
  <c r="E22" i="1"/>
  <c r="E21" i="1"/>
  <c r="G13" i="1"/>
  <c r="H12" i="1"/>
  <c r="H24" i="1" s="1"/>
  <c r="G20" i="1" l="1"/>
  <c r="G19" i="1"/>
  <c r="G14" i="1"/>
  <c r="F23" i="1"/>
  <c r="F21" i="1"/>
  <c r="H13" i="1"/>
  <c r="H20" i="1" l="1"/>
  <c r="H14" i="1"/>
  <c r="H22" i="1" s="1"/>
  <c r="H19" i="1"/>
  <c r="G23" i="1"/>
  <c r="G22" i="1"/>
  <c r="G21" i="1"/>
  <c r="H23" i="1" l="1"/>
  <c r="H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88DB13D9-AA5A-4AA9-A7CE-2DC01396B460}">
      <text>
        <r>
          <rPr>
            <sz val="9"/>
            <color indexed="81"/>
            <rFont val="メイリオ"/>
            <family val="3"/>
            <charset val="128"/>
          </rPr>
          <t xml:space="preserve">ご参考情報：Arcserve UDP 7.0 サーバ構成とスペック見積もり方法
&lt;https://www.arcserve.com/wp-content/uploads/2019/11/udp-70-serverspec-guide.pdf&gt;
この数字が大きいほど、重複排除の効果が大きい（効率が良い）という事になります。
例）
バックアップ対象のデータが 10 TB で削減率が 80% だとすると復旧ポイントの容量は 2 TB です。
バックアップ対象のデータが 10 TB で削減率が 20% だとすると復旧ポイントの容量は 8 TB です。
</t>
        </r>
      </text>
    </comment>
    <comment ref="K8" authorId="0" shapeId="0" xr:uid="{269F060F-6112-40B8-A470-4D2C1DCE6679}">
      <text>
        <r>
          <rPr>
            <sz val="9"/>
            <color indexed="81"/>
            <rFont val="メイリオ"/>
            <family val="3"/>
            <charset val="128"/>
          </rPr>
          <t>保護するデータの合計量を入力します。
（OS領域を含みます。ディスクの空き領域は含みません）</t>
        </r>
      </text>
    </comment>
    <comment ref="B12" authorId="0" shapeId="0" xr:uid="{C16BDD3A-DCFC-47FD-A353-A5DEA7CAC522}">
      <text>
        <r>
          <rPr>
            <sz val="9"/>
            <color indexed="81"/>
            <rFont val="メイリオ"/>
            <family val="3"/>
            <charset val="128"/>
          </rPr>
          <t>保護対象データ量の予測は、
上記で選択したデータ量合計と年間データ増加率に基づきます。</t>
        </r>
      </text>
    </comment>
    <comment ref="B13" authorId="0" shapeId="0" xr:uid="{FF438A18-DE3E-439F-92FF-C08DC1FD5FD4}">
      <text>
        <r>
          <rPr>
            <sz val="9"/>
            <color indexed="81"/>
            <rFont val="メイリオ"/>
            <family val="3"/>
            <charset val="128"/>
          </rPr>
          <t>保持ポリシーを考慮したデータ量は、以下に基づいて計算された合計量です
－保護対象データ量
－毎日、毎週、毎月の復旧ポイントの数
　　日次、週次の復旧ポイントは「変数値一覧」シートで調整できます
　　月次は、上記のオンサイト保持のポリシー（月数）で設定
－毎日、毎週、毎月のデータ変更。 
　　毎日のデータ変更は、上記の日々の変更率で設定
　　毎週の変更は、デフォルトでは毎日の変更の3.5倍（データの50％が毎日上書きされると仮定）
　　毎月の変更は、デフォルトでは毎週の変更の2倍（データの50%が毎週上書きされることを仮定）
　　これらのデフォルトは「変数値一覧」シートで調整できます
－OSの平均データ量
　　OSは各サーバ/仮想マシンでほぼ同一で重複排除されると仮定
　　日中のバックアップで使用される作業領域は計算されず、毎日削除されると仮定します</t>
        </r>
      </text>
    </comment>
    <comment ref="B14" authorId="0" shapeId="0" xr:uid="{874BE611-418B-470B-808B-D8F141A7B031}">
      <text>
        <r>
          <rPr>
            <sz val="9"/>
            <color indexed="81"/>
            <rFont val="メイリオ"/>
            <family val="3"/>
            <charset val="128"/>
          </rPr>
          <t>重複排除後のすべてのバックアップを保存するために必要な容量です。
バックアップとインデックスをそれぞれ分けて計算します。
バックアップは、総実効容量と上記の重複排除率で計算されます。
インデックスは、バックアップと個別に計算します。
（ハッシュ用のデータベースは計算に含みません。）</t>
        </r>
      </text>
    </comment>
    <comment ref="B15" authorId="0" shapeId="0" xr:uid="{CE1FC557-0B2D-4123-B98A-B28D7470E704}">
      <text>
        <r>
          <rPr>
            <sz val="9"/>
            <color indexed="81"/>
            <rFont val="メイリオ"/>
            <family val="3"/>
            <charset val="128"/>
          </rPr>
          <t>RPS上で仮想スタンバイを使用する場合、
仮想スタンバイが使うシステムのデータの合計サイズを入力してください。
仮想スタンバイは、保護されたシステムの仮想マシンを圧縮または重複排除なしで、
RPSファイルシステム上のネイティブVM形式で保持します。
インスタントVMを使用し仮想マシンを利用する場合、HDDのスペースを必要としませんが、動作するためにより多くのリソースが必要になる場合があります。</t>
        </r>
      </text>
    </comment>
    <comment ref="B16" authorId="0" shapeId="0" xr:uid="{7F862EF7-EBBC-4F45-AC21-518CC1250379}">
      <text>
        <r>
          <rPr>
            <sz val="9"/>
            <color indexed="81"/>
            <rFont val="メイリオ"/>
            <family val="3"/>
            <charset val="128"/>
          </rPr>
          <t>別サイト上にもRPSがあり、別サイトのバックアップデータをレプリケートする場合、このRPS上にも別サイトからのバックアップデータを保存する容量が必要になります。
別サイトで計算されたバックアップとインデックスの合計データ量を入力して下さい。</t>
        </r>
      </text>
    </comment>
    <comment ref="B18" authorId="0" shapeId="0" xr:uid="{D913674B-F0E1-402D-9BE8-0722C0322062}">
      <text>
        <r>
          <rPr>
            <sz val="9"/>
            <color indexed="81"/>
            <rFont val="メイリオ"/>
            <family val="3"/>
            <charset val="128"/>
          </rPr>
          <t>RPS動作要件（最小)は計算上の最小構成です。
データ増加を考慮し、少なくとも2～3年（計算上は最高5年）後の計算値の採用検討することをお勧めします。
RPS上に追加されるソフトウェア/ツールによっては、より多くのRAMとCPUが必要になる場合があります。</t>
        </r>
      </text>
    </comment>
    <comment ref="B19" authorId="0" shapeId="0" xr:uid="{04783ACB-8AE2-4150-A4A9-A7C146479A9F}">
      <text>
        <r>
          <rPr>
            <sz val="9"/>
            <color indexed="81"/>
            <rFont val="メイリオ"/>
            <family val="3"/>
            <charset val="128"/>
          </rPr>
          <t xml:space="preserve">重複排除のハッシュ値を展開するのに必要な RAM、または、SSDの容量。
SSDを使わずハッシュ値のすべてをメモリに展開する場合 (RAMモード)、必要なメモリ容量はこの値と「必要メモリ(SSDモード)」 の合計値になります。
</t>
        </r>
      </text>
    </comment>
    <comment ref="B20" authorId="0" shapeId="0" xr:uid="{B3D4259A-3AEB-4CF4-933F-36CE9CD15B8E}">
      <text>
        <r>
          <rPr>
            <sz val="9"/>
            <color indexed="81"/>
            <rFont val="メイリオ"/>
            <family val="3"/>
            <charset val="128"/>
          </rPr>
          <t>RPS、OSを含むサーバーの動作に必要なメモリです。
OSの容量は「変数値一覧」で設定されます。
RPS、OS以外のアプリケーションが利用する分のメモリは含んでおりません。</t>
        </r>
      </text>
    </comment>
    <comment ref="B21" authorId="0" shapeId="0" xr:uid="{A363A687-817E-4A6C-AFC9-0059C10EB6A4}">
      <text>
        <r>
          <rPr>
            <sz val="9"/>
            <color indexed="81"/>
            <rFont val="メイリオ"/>
            <family val="3"/>
            <charset val="128"/>
          </rPr>
          <t xml:space="preserve">重複排除のハッシュ値の保存先にSSDを使用しない(RAMモード)場合に必要な物理メモリの容量
</t>
        </r>
      </text>
    </comment>
    <comment ref="B22" authorId="0" shapeId="0" xr:uid="{614DDCA4-DE80-445F-990B-0CE9DEAB443E}">
      <text>
        <r>
          <rPr>
            <sz val="9"/>
            <color indexed="81"/>
            <rFont val="メイリオ"/>
            <family val="3"/>
            <charset val="128"/>
          </rPr>
          <t>バックアップデータとインデックスの容量に（RPS上の仮想スタンバイ、RPS間バックアップデータレプリケート）の容量を追加した値です。これ以外のデータをHDDに保存する場合、更に追加の容量が必要です。</t>
        </r>
      </text>
    </comment>
    <comment ref="B24" authorId="0" shapeId="0" xr:uid="{DA2ABADF-0956-4952-B957-F634A07A93DB}">
      <text>
        <r>
          <rPr>
            <sz val="9"/>
            <color indexed="81"/>
            <rFont val="メイリオ"/>
            <family val="3"/>
            <charset val="128"/>
          </rPr>
          <t>1TBをバックアップするのに必要な推定時間に基づきます。
この定数は「変数値一覧」で調整できます。
実際の時間は、使用可能なLAN帯域幅、データ圧縮、および、重複排除にも依存します。
重複排除は、初回フルバックアップが完了した後、効果が有効になる場合があります。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E7248156-CB60-465A-ACE1-1C259F91EF8C}">
      <text>
        <r>
          <rPr>
            <sz val="9"/>
            <color indexed="81"/>
            <rFont val="メイリオ"/>
            <family val="3"/>
            <charset val="128"/>
          </rPr>
          <t>デフォルトの0.1 TB（100GB）は、Windows Server 2016で、システム管理エージェント、アンチウイルスなど一連の標準アプリケーションの利用を仮定します。</t>
        </r>
      </text>
    </comment>
  </commentList>
</comments>
</file>

<file path=xl/sharedStrings.xml><?xml version="1.0" encoding="utf-8"?>
<sst xmlns="http://schemas.openxmlformats.org/spreadsheetml/2006/main" count="56" uniqueCount="50">
  <si>
    <t>保護対象データ量 (TB)</t>
    <rPh sb="0" eb="2">
      <t>ホゴ</t>
    </rPh>
    <rPh sb="2" eb="4">
      <t>タイショウ</t>
    </rPh>
    <rPh sb="7" eb="8">
      <t>リョウ</t>
    </rPh>
    <phoneticPr fontId="4"/>
  </si>
  <si>
    <t>年間データ増加率(%)</t>
    <rPh sb="0" eb="2">
      <t>ネンカン</t>
    </rPh>
    <rPh sb="5" eb="7">
      <t>ゾウカ</t>
    </rPh>
    <rPh sb="7" eb="8">
      <t>リツ</t>
    </rPh>
    <phoneticPr fontId="4"/>
  </si>
  <si>
    <t>日々のデータ変更率(%)</t>
    <rPh sb="0" eb="2">
      <t>ヒビ</t>
    </rPh>
    <rPh sb="6" eb="8">
      <t>ヘンコウ</t>
    </rPh>
    <rPh sb="8" eb="9">
      <t>リツ</t>
    </rPh>
    <phoneticPr fontId="4"/>
  </si>
  <si>
    <t>保持ポリシーを考慮したデータ量 (TB)</t>
    <rPh sb="0" eb="2">
      <t>ホジ</t>
    </rPh>
    <rPh sb="7" eb="9">
      <t>コウリョ</t>
    </rPh>
    <rPh sb="14" eb="15">
      <t>リョウ</t>
    </rPh>
    <phoneticPr fontId="4"/>
  </si>
  <si>
    <t>Rev 190805.　Copyright © 2019 Arcserve (USA), LLC.　All rights reserved.　本ドキュメントで参照されているすべての商標、商号、サービスマーク、ロゴは、それぞれの所有者に帰属します。このツールは情報提供のみを目的とします。Arcserve は提供された見積結果、および情報の正確性または完全性について、一切責任を負いません。適用法で認められる範囲において、Arcserve は商品性や特定目的への適合性、または，非侵害性の黙示的保証を含みますがこれらに限定されないいかなる種類の保証をせず、このツールを現状のまま提供します。いかなる場合においても、Arcserveは損傷の可能性を事前に明示的にアドバイスされた場合でも、このドキュメントの使用による直接的または間接的な損失または損害について責任を負うものではありません。</t>
    <phoneticPr fontId="4"/>
  </si>
  <si>
    <t>追加容量：RPS上の仮想スタンバイ (TB)</t>
    <rPh sb="0" eb="2">
      <t>ツイカ</t>
    </rPh>
    <rPh sb="2" eb="4">
      <t>ヨウリョウ</t>
    </rPh>
    <rPh sb="8" eb="9">
      <t>ジョウ</t>
    </rPh>
    <rPh sb="10" eb="12">
      <t>カソウ</t>
    </rPh>
    <phoneticPr fontId="4"/>
  </si>
  <si>
    <t>追加容量：RPS間バックアップレプリケート (TB)</t>
    <rPh sb="0" eb="2">
      <t>ツイカ</t>
    </rPh>
    <rPh sb="2" eb="4">
      <t>ヨウリョウ</t>
    </rPh>
    <rPh sb="8" eb="9">
      <t>カン</t>
    </rPh>
    <phoneticPr fontId="4"/>
  </si>
  <si>
    <t>OSの平均データ量 (TB)</t>
    <rPh sb="3" eb="5">
      <t>ヘイキン</t>
    </rPh>
    <rPh sb="8" eb="9">
      <t>リョウ</t>
    </rPh>
    <phoneticPr fontId="4"/>
  </si>
  <si>
    <t>毎週のデータ変更率(%)</t>
    <rPh sb="0" eb="2">
      <t>マイシュウ</t>
    </rPh>
    <rPh sb="6" eb="8">
      <t>ヘンコウ</t>
    </rPh>
    <rPh sb="8" eb="9">
      <t>リツ</t>
    </rPh>
    <phoneticPr fontId="4"/>
  </si>
  <si>
    <t>毎月のデータ変更率(%)</t>
    <rPh sb="0" eb="2">
      <t>マイツキ</t>
    </rPh>
    <rPh sb="6" eb="8">
      <t>ヘンコウ</t>
    </rPh>
    <rPh sb="8" eb="9">
      <t>リツ</t>
    </rPh>
    <phoneticPr fontId="4"/>
  </si>
  <si>
    <t>重複排除ブロックサイズ(KB)</t>
    <rPh sb="0" eb="2">
      <t>チョウフク</t>
    </rPh>
    <rPh sb="2" eb="4">
      <t>ハイジョ</t>
    </rPh>
    <phoneticPr fontId="4"/>
  </si>
  <si>
    <t>並列で実行されるカタログ作成数のノードの最大数</t>
    <rPh sb="0" eb="2">
      <t>ヘイレツ</t>
    </rPh>
    <rPh sb="3" eb="5">
      <t>ジッコウ</t>
    </rPh>
    <rPh sb="12" eb="14">
      <t>サクセイ</t>
    </rPh>
    <rPh sb="14" eb="15">
      <t>スウ</t>
    </rPh>
    <rPh sb="20" eb="22">
      <t>サイダイ</t>
    </rPh>
    <rPh sb="22" eb="23">
      <t>スウ</t>
    </rPh>
    <phoneticPr fontId="4"/>
  </si>
  <si>
    <t>VSB並列処理数の上限</t>
    <rPh sb="3" eb="5">
      <t>ヘイレツ</t>
    </rPh>
    <rPh sb="5" eb="7">
      <t>ショリ</t>
    </rPh>
    <rPh sb="7" eb="8">
      <t>スウ</t>
    </rPh>
    <rPh sb="9" eb="11">
      <t>ジョウゲン</t>
    </rPh>
    <phoneticPr fontId="4"/>
  </si>
  <si>
    <t>カタログ作成並列処理数の上限</t>
    <rPh sb="4" eb="6">
      <t>サクセイ</t>
    </rPh>
    <rPh sb="6" eb="8">
      <t>ヘイレツ</t>
    </rPh>
    <rPh sb="8" eb="10">
      <t>ショリ</t>
    </rPh>
    <rPh sb="10" eb="11">
      <t>スウ</t>
    </rPh>
    <rPh sb="12" eb="14">
      <t>ジョウゲン</t>
    </rPh>
    <phoneticPr fontId="4"/>
  </si>
  <si>
    <t>並列で実行されるRPS上の仮想スタンバイ作成数のノードの最大数</t>
    <rPh sb="0" eb="2">
      <t>ヘイレツ</t>
    </rPh>
    <rPh sb="3" eb="5">
      <t>ジッコウ</t>
    </rPh>
    <rPh sb="11" eb="12">
      <t>ジョウ</t>
    </rPh>
    <rPh sb="13" eb="15">
      <t>カソウ</t>
    </rPh>
    <rPh sb="20" eb="22">
      <t>サクセイ</t>
    </rPh>
    <rPh sb="22" eb="23">
      <t>スウ</t>
    </rPh>
    <rPh sb="28" eb="30">
      <t>サイダイ</t>
    </rPh>
    <rPh sb="30" eb="31">
      <t>スウ</t>
    </rPh>
    <phoneticPr fontId="4"/>
  </si>
  <si>
    <t>Windows OS 及び システム実行に必要な基本メモリ</t>
    <rPh sb="11" eb="12">
      <t>オヨ</t>
    </rPh>
    <rPh sb="18" eb="20">
      <t>ジッコウ</t>
    </rPh>
    <rPh sb="21" eb="23">
      <t>ヒツヨウ</t>
    </rPh>
    <rPh sb="24" eb="26">
      <t>キホン</t>
    </rPh>
    <phoneticPr fontId="4"/>
  </si>
  <si>
    <t>OS基本メモリ(GB)</t>
    <rPh sb="2" eb="4">
      <t>キホン</t>
    </rPh>
    <phoneticPr fontId="4"/>
  </si>
  <si>
    <t>RPS基本メモリ(GB)</t>
    <rPh sb="3" eb="5">
      <t>キホン</t>
    </rPh>
    <phoneticPr fontId="4"/>
  </si>
  <si>
    <t>RPS実行に必要な基本メモリ</t>
    <rPh sb="3" eb="5">
      <t>ジッコウ</t>
    </rPh>
    <rPh sb="6" eb="8">
      <t>ヒツヨウ</t>
    </rPh>
    <rPh sb="9" eb="11">
      <t>キホン</t>
    </rPh>
    <phoneticPr fontId="4"/>
  </si>
  <si>
    <t>毎週の変更データ量（同じ日次データの50%が毎日上書きされると仮定、一日分の変更量の3.5倍であると仮定）。</t>
    <rPh sb="0" eb="2">
      <t>マイシュウ</t>
    </rPh>
    <rPh sb="3" eb="5">
      <t>ヘンコウ</t>
    </rPh>
    <rPh sb="8" eb="9">
      <t>リョウ</t>
    </rPh>
    <rPh sb="34" eb="35">
      <t>イチ</t>
    </rPh>
    <rPh sb="36" eb="37">
      <t>ブン</t>
    </rPh>
    <rPh sb="38" eb="40">
      <t>ヘンコウ</t>
    </rPh>
    <rPh sb="40" eb="41">
      <t>リョウ</t>
    </rPh>
    <rPh sb="50" eb="52">
      <t>カテイ</t>
    </rPh>
    <phoneticPr fontId="4"/>
  </si>
  <si>
    <t>毎月の変更データ量（同じ週次データの50%が毎日上書きされると仮定、一週間分の変更量の2.5倍であると仮定）。</t>
    <rPh sb="0" eb="2">
      <t>マイツキ</t>
    </rPh>
    <rPh sb="3" eb="5">
      <t>ヘンコウ</t>
    </rPh>
    <rPh sb="8" eb="9">
      <t>リョウ</t>
    </rPh>
    <rPh sb="12" eb="13">
      <t>シュウ</t>
    </rPh>
    <rPh sb="34" eb="35">
      <t>イチ</t>
    </rPh>
    <rPh sb="35" eb="36">
      <t>シュウ</t>
    </rPh>
    <rPh sb="36" eb="37">
      <t>カン</t>
    </rPh>
    <rPh sb="37" eb="38">
      <t>ブン</t>
    </rPh>
    <rPh sb="39" eb="41">
      <t>ヘンコウ</t>
    </rPh>
    <rPh sb="41" eb="42">
      <t>リョウ</t>
    </rPh>
    <rPh sb="51" eb="53">
      <t>カテイ</t>
    </rPh>
    <phoneticPr fontId="4"/>
  </si>
  <si>
    <t>現在</t>
    <rPh sb="0" eb="2">
      <t>ゲンザイ</t>
    </rPh>
    <phoneticPr fontId="4"/>
  </si>
  <si>
    <t>1年後</t>
    <rPh sb="1" eb="2">
      <t>ネン</t>
    </rPh>
    <rPh sb="2" eb="3">
      <t>アト</t>
    </rPh>
    <phoneticPr fontId="4"/>
  </si>
  <si>
    <t>2年後</t>
    <rPh sb="1" eb="2">
      <t>ネン</t>
    </rPh>
    <rPh sb="2" eb="3">
      <t>アト</t>
    </rPh>
    <phoneticPr fontId="4"/>
  </si>
  <si>
    <t>3年後</t>
    <rPh sb="1" eb="2">
      <t>ネン</t>
    </rPh>
    <rPh sb="2" eb="3">
      <t>アト</t>
    </rPh>
    <phoneticPr fontId="4"/>
  </si>
  <si>
    <t>4年後</t>
    <rPh sb="1" eb="2">
      <t>ネン</t>
    </rPh>
    <rPh sb="2" eb="3">
      <t>アト</t>
    </rPh>
    <phoneticPr fontId="4"/>
  </si>
  <si>
    <t>5年後</t>
    <rPh sb="1" eb="2">
      <t>ネン</t>
    </rPh>
    <rPh sb="2" eb="3">
      <t>アト</t>
    </rPh>
    <phoneticPr fontId="4"/>
  </si>
  <si>
    <t>RPS動作要件（最小)</t>
    <rPh sb="3" eb="5">
      <t>ドウサ</t>
    </rPh>
    <rPh sb="5" eb="7">
      <t>ヨウケン</t>
    </rPh>
    <rPh sb="8" eb="10">
      <t>サイショウ</t>
    </rPh>
    <phoneticPr fontId="4"/>
  </si>
  <si>
    <t>Arcserve UDP 復旧ポイント サーバ（RPS） サイジング ツール</t>
    <rPh sb="13" eb="15">
      <t>フッキュウ</t>
    </rPh>
    <phoneticPr fontId="4"/>
  </si>
  <si>
    <t>日次バックアップの復旧ポイントの保存数</t>
    <rPh sb="0" eb="2">
      <t>ニチジ</t>
    </rPh>
    <rPh sb="9" eb="11">
      <t>フッキュウ</t>
    </rPh>
    <rPh sb="16" eb="18">
      <t>ホゾン</t>
    </rPh>
    <rPh sb="18" eb="19">
      <t>スウ</t>
    </rPh>
    <phoneticPr fontId="4"/>
  </si>
  <si>
    <t>週次バックアップの復旧ポイントの保存数</t>
    <rPh sb="0" eb="1">
      <t>シュウ</t>
    </rPh>
    <rPh sb="1" eb="2">
      <t>ジ</t>
    </rPh>
    <rPh sb="9" eb="11">
      <t>フッキュウ</t>
    </rPh>
    <rPh sb="16" eb="18">
      <t>ホゾン</t>
    </rPh>
    <rPh sb="18" eb="19">
      <t>スウ</t>
    </rPh>
    <phoneticPr fontId="4"/>
  </si>
  <si>
    <t>月次バックアップの復旧ポイントの保存数</t>
    <rPh sb="0" eb="2">
      <t>ゲツジ</t>
    </rPh>
    <rPh sb="9" eb="11">
      <t>フッキュウ</t>
    </rPh>
    <rPh sb="16" eb="18">
      <t>ホゾン</t>
    </rPh>
    <rPh sb="18" eb="19">
      <t>スウ</t>
    </rPh>
    <phoneticPr fontId="4"/>
  </si>
  <si>
    <t>OSのコンテンツは、すべてのサーバで同一であるとみなし、ノード1つ分まで重複排除されると仮定。</t>
    <rPh sb="33" eb="34">
      <t>ブン</t>
    </rPh>
    <rPh sb="38" eb="40">
      <t>ハイジョ</t>
    </rPh>
    <rPh sb="44" eb="46">
      <t>カテイ</t>
    </rPh>
    <phoneticPr fontId="4"/>
  </si>
  <si>
    <t>重複排除によるストレージ容量の削減率(%)</t>
    <rPh sb="0" eb="2">
      <t>チョウフク</t>
    </rPh>
    <rPh sb="2" eb="4">
      <t>ハイジョ</t>
    </rPh>
    <rPh sb="12" eb="14">
      <t>ヨウリョウ</t>
    </rPh>
    <rPh sb="15" eb="17">
      <t>サクゲン</t>
    </rPh>
    <rPh sb="17" eb="18">
      <t>リツ</t>
    </rPh>
    <phoneticPr fontId="4"/>
  </si>
  <si>
    <t>圧縮によるストレージ容量の削減率(%)</t>
    <rPh sb="0" eb="2">
      <t>アッシュク</t>
    </rPh>
    <rPh sb="10" eb="12">
      <t>ヨウリョウ</t>
    </rPh>
    <rPh sb="13" eb="15">
      <t>サクゲン</t>
    </rPh>
    <rPh sb="15" eb="16">
      <t>リツ</t>
    </rPh>
    <phoneticPr fontId="4"/>
  </si>
  <si>
    <t>実効容量：バックアップ データ + インデックス (TB)</t>
    <rPh sb="0" eb="2">
      <t>ジッコウ</t>
    </rPh>
    <rPh sb="2" eb="4">
      <t>ヨウリョウ</t>
    </rPh>
    <phoneticPr fontId="4"/>
  </si>
  <si>
    <t>(*1)運用上フルバックアップの取直しを想定し、余裕あるディスクサイズの確保を推奨します。</t>
    <rPh sb="4" eb="6">
      <t>ウンヨウ</t>
    </rPh>
    <rPh sb="6" eb="7">
      <t>ジョウ</t>
    </rPh>
    <rPh sb="16" eb="17">
      <t>ト</t>
    </rPh>
    <rPh sb="17" eb="18">
      <t>ナオ</t>
    </rPh>
    <rPh sb="20" eb="22">
      <t>ソウテイ</t>
    </rPh>
    <rPh sb="24" eb="26">
      <t>ヨユウ</t>
    </rPh>
    <rPh sb="36" eb="38">
      <t>カクホ</t>
    </rPh>
    <rPh sb="39" eb="41">
      <t>スイショウ</t>
    </rPh>
    <phoneticPr fontId="4"/>
  </si>
  <si>
    <t>初回フルバックアップの推定所要時間(*2)</t>
    <rPh sb="0" eb="2">
      <t>ショカイ</t>
    </rPh>
    <rPh sb="11" eb="13">
      <t>スイテイ</t>
    </rPh>
    <rPh sb="13" eb="15">
      <t>ショヨウ</t>
    </rPh>
    <rPh sb="15" eb="17">
      <t>ジカン</t>
    </rPh>
    <phoneticPr fontId="4"/>
  </si>
  <si>
    <t>(*2)実際のバックアップにかかる時間は環境に依存するため、推定所要時間は参考としてご利用ください。</t>
    <rPh sb="4" eb="6">
      <t>ジッサイ</t>
    </rPh>
    <rPh sb="17" eb="19">
      <t>ジカン</t>
    </rPh>
    <rPh sb="20" eb="22">
      <t>カンキョウ</t>
    </rPh>
    <rPh sb="23" eb="25">
      <t>イゾン</t>
    </rPh>
    <rPh sb="30" eb="32">
      <t>スイテイ</t>
    </rPh>
    <rPh sb="32" eb="34">
      <t>ショヨウ</t>
    </rPh>
    <rPh sb="34" eb="36">
      <t>ジカン</t>
    </rPh>
    <rPh sb="37" eb="39">
      <t>サンコウ</t>
    </rPh>
    <rPh sb="43" eb="45">
      <t>リヨウ</t>
    </rPh>
    <phoneticPr fontId="4"/>
  </si>
  <si>
    <t>保護されるシステム(物理/仮想)の合計台数</t>
    <rPh sb="0" eb="2">
      <t>ホゴ</t>
    </rPh>
    <rPh sb="10" eb="12">
      <t>ブツリ</t>
    </rPh>
    <rPh sb="13" eb="15">
      <t>カソウ</t>
    </rPh>
    <rPh sb="17" eb="19">
      <t>ゴウケイ</t>
    </rPh>
    <rPh sb="19" eb="21">
      <t>ダイスウ</t>
    </rPh>
    <phoneticPr fontId="4"/>
  </si>
  <si>
    <t>バックアップ スループット(GB/分)</t>
    <rPh sb="17" eb="18">
      <t>フン</t>
    </rPh>
    <phoneticPr fontId="4"/>
  </si>
  <si>
    <t>1分間でバックアップできる容量</t>
    <rPh sb="1" eb="2">
      <t>フン</t>
    </rPh>
    <rPh sb="2" eb="3">
      <t>カン</t>
    </rPh>
    <rPh sb="13" eb="15">
      <t>ヨウリョウ</t>
    </rPh>
    <phoneticPr fontId="4"/>
  </si>
  <si>
    <t>変数値一覧シートの「バックアップ スループット(GB/分)」の値を調整すれば、異なる条件での所要時間を算出できます。</t>
    <rPh sb="0" eb="2">
      <t>ヘンスウ</t>
    </rPh>
    <rPh sb="2" eb="3">
      <t>チ</t>
    </rPh>
    <rPh sb="3" eb="5">
      <t>イチラン</t>
    </rPh>
    <rPh sb="31" eb="32">
      <t>アタイ</t>
    </rPh>
    <rPh sb="33" eb="35">
      <t>チョウセイ</t>
    </rPh>
    <rPh sb="39" eb="40">
      <t>コト</t>
    </rPh>
    <rPh sb="42" eb="44">
      <t>ジョウケン</t>
    </rPh>
    <rPh sb="46" eb="48">
      <t>ショヨウ</t>
    </rPh>
    <rPh sb="48" eb="50">
      <t>ジカン</t>
    </rPh>
    <rPh sb="51" eb="53">
      <t>サンシュツ</t>
    </rPh>
    <phoneticPr fontId="4"/>
  </si>
  <si>
    <t>圧縮/重複排除前の保護システムの合計データ量(TB)</t>
    <rPh sb="0" eb="2">
      <t>アッシュク</t>
    </rPh>
    <rPh sb="3" eb="5">
      <t>チョウフク</t>
    </rPh>
    <rPh sb="5" eb="7">
      <t>ハイジョ</t>
    </rPh>
    <rPh sb="7" eb="8">
      <t>マエ</t>
    </rPh>
    <rPh sb="9" eb="11">
      <t>ホゴ</t>
    </rPh>
    <rPh sb="16" eb="18">
      <t>ゴウケイ</t>
    </rPh>
    <rPh sb="21" eb="22">
      <t>リョウ</t>
    </rPh>
    <phoneticPr fontId="4"/>
  </si>
  <si>
    <t>重複排除 + 圧縮によるストレージ容量の削減率(%)</t>
    <rPh sb="20" eb="22">
      <t>サクゲン</t>
    </rPh>
    <rPh sb="22" eb="23">
      <t>リツ</t>
    </rPh>
    <phoneticPr fontId="4"/>
  </si>
  <si>
    <t>必要なメモリ容量 (SSDモード)</t>
    <rPh sb="0" eb="2">
      <t>ヒツヨウ</t>
    </rPh>
    <rPh sb="6" eb="8">
      <t>ヨウリョウ</t>
    </rPh>
    <phoneticPr fontId="4"/>
  </si>
  <si>
    <t>必要なメモリ容量 (RAMモード)</t>
    <rPh sb="0" eb="2">
      <t>ヒツヨウ</t>
    </rPh>
    <rPh sb="6" eb="8">
      <t>ヨウリョウ</t>
    </rPh>
    <phoneticPr fontId="4"/>
  </si>
  <si>
    <t>必要な HDD 容量 (*1)</t>
    <rPh sb="0" eb="2">
      <t>ヒツヨウ</t>
    </rPh>
    <rPh sb="8" eb="10">
      <t>ヨウリョウ</t>
    </rPh>
    <phoneticPr fontId="4"/>
  </si>
  <si>
    <t>重複排除と圧縮で節約される HDD 容量</t>
    <rPh sb="0" eb="2">
      <t>チョウフク</t>
    </rPh>
    <rPh sb="2" eb="4">
      <t>ハイジョ</t>
    </rPh>
    <rPh sb="5" eb="7">
      <t>アッシュク</t>
    </rPh>
    <rPh sb="8" eb="10">
      <t>セツヤク</t>
    </rPh>
    <rPh sb="18" eb="20">
      <t>ヨウリョウ</t>
    </rPh>
    <phoneticPr fontId="4"/>
  </si>
  <si>
    <t>重複排除用 RAM / SSD 容量</t>
    <rPh sb="0" eb="2">
      <t>チョウフク</t>
    </rPh>
    <rPh sb="2" eb="4">
      <t>ハイジョ</t>
    </rPh>
    <rPh sb="4" eb="5">
      <t>ヨウ</t>
    </rPh>
    <rPh sb="16" eb="18">
      <t>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</si>
</sst>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TB&quot;"/>
    <numFmt numFmtId="177" formatCode="0.00&quot; TB&quot;"/>
    <numFmt numFmtId="178" formatCode="0&quot;:1&quot;"/>
    <numFmt numFmtId="179" formatCode="0&quot; GB&quot;"/>
    <numFmt numFmtId="180" formatCode="0&quot; 時間&quot;"/>
    <numFmt numFmtId="181" formatCode="General&quot; KB&quot;"/>
    <numFmt numFmtId="182" formatCode="General&quot; GB&quot;"/>
    <numFmt numFmtId="183" formatCode="General&quot; GB/分&quot;"/>
    <numFmt numFmtId="184" formatCode="0.0%"/>
  </numFmts>
  <fonts count="16" x14ac:knownFonts="1">
    <font>
      <sz val="11"/>
      <color theme="1"/>
      <name val="ＭＳ Ｐゴシック"/>
      <family val="2"/>
      <scheme val="minor"/>
    </font>
    <font>
      <sz val="11"/>
      <color rgb="FF3F3F76"/>
      <name val="ＭＳ Ｐゴシック"/>
      <family val="2"/>
      <scheme val="minor"/>
    </font>
    <font>
      <b/>
      <sz val="11"/>
      <color rgb="FF3F3F3F"/>
      <name val="ＭＳ Ｐゴシック"/>
      <family val="2"/>
      <scheme val="minor"/>
    </font>
    <font>
      <b/>
      <sz val="11"/>
      <color rgb="FFFA7D00"/>
      <name val="ＭＳ Ｐゴシック"/>
      <family val="2"/>
      <scheme val="minor"/>
    </font>
    <font>
      <sz val="6"/>
      <name val="ＭＳ Ｐゴシック"/>
      <family val="3"/>
      <charset val="128"/>
      <scheme val="minor"/>
    </font>
    <font>
      <b/>
      <sz val="14"/>
      <color theme="5"/>
      <name val="メイリオ"/>
      <family val="3"/>
      <charset val="128"/>
    </font>
    <font>
      <b/>
      <sz val="16"/>
      <color theme="5"/>
      <name val="メイリオ"/>
      <family val="3"/>
      <charset val="128"/>
    </font>
    <font>
      <b/>
      <sz val="14"/>
      <color theme="1"/>
      <name val="メイリオ"/>
      <family val="3"/>
      <charset val="128"/>
    </font>
    <font>
      <sz val="11"/>
      <color theme="5"/>
      <name val="メイリオ"/>
      <family val="3"/>
      <charset val="128"/>
    </font>
    <font>
      <sz val="11"/>
      <color theme="1"/>
      <name val="メイリオ"/>
      <family val="3"/>
      <charset val="128"/>
    </font>
    <font>
      <b/>
      <sz val="11"/>
      <color theme="3"/>
      <name val="メイリオ"/>
      <family val="3"/>
      <charset val="128"/>
    </font>
    <font>
      <sz val="7"/>
      <color theme="1"/>
      <name val="メイリオ"/>
      <family val="3"/>
      <charset val="128"/>
    </font>
    <font>
      <b/>
      <sz val="11"/>
      <color rgb="FF3F3F76"/>
      <name val="メイリオ"/>
      <family val="3"/>
      <charset val="128"/>
    </font>
    <font>
      <b/>
      <sz val="11"/>
      <color rgb="FF00B050"/>
      <name val="メイリオ"/>
      <family val="3"/>
      <charset val="128"/>
    </font>
    <font>
      <sz val="9"/>
      <color indexed="81"/>
      <name val="メイリオ"/>
      <family val="3"/>
      <charset val="128"/>
    </font>
    <font>
      <b/>
      <sz val="11"/>
      <color theme="8" tint="-0.249977111117893"/>
      <name val="メイリオ"/>
      <family val="3"/>
      <charset val="128"/>
    </font>
  </fonts>
  <fills count="6">
    <fill>
      <patternFill patternType="none"/>
    </fill>
    <fill>
      <patternFill patternType="gray125"/>
    </fill>
    <fill>
      <patternFill patternType="solid">
        <fgColor theme="6"/>
        <bgColor indexed="64"/>
      </patternFill>
    </fill>
    <fill>
      <patternFill patternType="solid">
        <fgColor rgb="FFFFCC99"/>
      </patternFill>
    </fill>
    <fill>
      <patternFill patternType="solid">
        <fgColor rgb="FFF2F2F2"/>
      </patternFill>
    </fill>
    <fill>
      <patternFill patternType="solid">
        <fgColor theme="2"/>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rgb="FF7F7F7F"/>
      </top>
      <bottom/>
      <diagonal/>
    </border>
    <border>
      <left style="thin">
        <color rgb="FF3F3F3F"/>
      </left>
      <right/>
      <top/>
      <bottom/>
      <diagonal/>
    </border>
  </borders>
  <cellStyleXfs count="4">
    <xf numFmtId="0" fontId="0" fillId="0" borderId="0"/>
    <xf numFmtId="0" fontId="1" fillId="3" borderId="1" applyNumberFormat="0" applyAlignment="0" applyProtection="0"/>
    <xf numFmtId="0" fontId="2" fillId="4" borderId="2" applyNumberFormat="0" applyAlignment="0" applyProtection="0"/>
    <xf numFmtId="0" fontId="3" fillId="4" borderId="1" applyNumberFormat="0" applyAlignment="0" applyProtection="0"/>
  </cellStyleXfs>
  <cellXfs count="36">
    <xf numFmtId="0" fontId="0" fillId="0" borderId="0" xfId="0"/>
    <xf numFmtId="0" fontId="5" fillId="2" borderId="0" xfId="0" applyFont="1" applyFill="1"/>
    <xf numFmtId="0" fontId="7" fillId="0" borderId="0" xfId="0" applyFont="1"/>
    <xf numFmtId="0" fontId="8" fillId="2" borderId="0" xfId="0" applyFont="1" applyFill="1"/>
    <xf numFmtId="0" fontId="9" fillId="0" borderId="0" xfId="0" applyFont="1"/>
    <xf numFmtId="0" fontId="9" fillId="2" borderId="0" xfId="0" applyFont="1" applyFill="1" applyAlignment="1">
      <alignment vertical="center"/>
    </xf>
    <xf numFmtId="0" fontId="9" fillId="0" borderId="0" xfId="0" applyFont="1" applyAlignment="1">
      <alignment vertical="center"/>
    </xf>
    <xf numFmtId="0" fontId="9" fillId="2" borderId="0" xfId="0" applyFont="1" applyFill="1"/>
    <xf numFmtId="0" fontId="10" fillId="0" borderId="0" xfId="0" applyFont="1" applyAlignment="1"/>
    <xf numFmtId="0" fontId="5" fillId="2" borderId="0" xfId="0" applyFont="1" applyFill="1" applyAlignment="1">
      <alignment vertical="center"/>
    </xf>
    <xf numFmtId="0" fontId="9" fillId="0" borderId="0" xfId="0" applyFont="1" applyAlignment="1">
      <alignment horizontal="center"/>
    </xf>
    <xf numFmtId="0" fontId="12" fillId="3" borderId="1" xfId="1" applyFont="1" applyAlignment="1">
      <alignment vertical="center"/>
    </xf>
    <xf numFmtId="176" fontId="12" fillId="3" borderId="1" xfId="1" applyNumberFormat="1" applyFont="1" applyAlignment="1">
      <alignment horizontal="center"/>
    </xf>
    <xf numFmtId="177" fontId="12" fillId="3" borderId="1" xfId="1" applyNumberFormat="1" applyFont="1" applyAlignment="1">
      <alignment vertical="center"/>
    </xf>
    <xf numFmtId="182" fontId="12" fillId="3" borderId="1" xfId="1" applyNumberFormat="1" applyFont="1" applyAlignment="1">
      <alignment vertical="center"/>
    </xf>
    <xf numFmtId="176" fontId="13" fillId="4" borderId="1" xfId="3" applyNumberFormat="1" applyFont="1" applyAlignment="1">
      <alignment horizontal="center" vertical="center"/>
    </xf>
    <xf numFmtId="9" fontId="12" fillId="3" borderId="1" xfId="1" applyNumberFormat="1" applyFont="1" applyAlignment="1">
      <alignment horizontal="center" vertical="center"/>
    </xf>
    <xf numFmtId="0" fontId="12" fillId="3" borderId="1" xfId="1" applyFont="1" applyAlignment="1">
      <alignment horizontal="center" vertical="center"/>
    </xf>
    <xf numFmtId="176" fontId="12" fillId="3" borderId="1" xfId="1" applyNumberFormat="1" applyFont="1" applyAlignment="1">
      <alignment horizontal="center" vertical="center"/>
    </xf>
    <xf numFmtId="10" fontId="15" fillId="5" borderId="1" xfId="1" applyNumberFormat="1" applyFont="1" applyFill="1" applyAlignment="1">
      <alignment vertical="center"/>
    </xf>
    <xf numFmtId="176" fontId="15" fillId="5" borderId="1" xfId="3" applyNumberFormat="1" applyFont="1" applyFill="1" applyAlignment="1">
      <alignment horizontal="center"/>
    </xf>
    <xf numFmtId="176" fontId="15" fillId="4" borderId="1" xfId="3" applyNumberFormat="1" applyFont="1" applyAlignment="1">
      <alignment horizontal="center"/>
    </xf>
    <xf numFmtId="179" fontId="15" fillId="4" borderId="1" xfId="3" applyNumberFormat="1" applyFont="1" applyAlignment="1">
      <alignment horizontal="center" vertical="center"/>
    </xf>
    <xf numFmtId="176" fontId="15" fillId="4" borderId="1" xfId="3" applyNumberFormat="1" applyFont="1" applyAlignment="1">
      <alignment horizontal="center" vertical="center"/>
    </xf>
    <xf numFmtId="180" fontId="15" fillId="4" borderId="1" xfId="3" applyNumberFormat="1" applyFont="1" applyAlignment="1">
      <alignment horizontal="center" vertical="center"/>
    </xf>
    <xf numFmtId="0" fontId="6" fillId="2" borderId="0" xfId="0" applyFont="1" applyFill="1"/>
    <xf numFmtId="0" fontId="9" fillId="0" borderId="0" xfId="0" applyFont="1" applyAlignment="1">
      <alignment horizontal="left" indent="2"/>
    </xf>
    <xf numFmtId="181" fontId="12" fillId="3" borderId="1" xfId="1" applyNumberFormat="1" applyFont="1" applyAlignment="1">
      <alignment horizontal="center" vertical="center"/>
    </xf>
    <xf numFmtId="183" fontId="12" fillId="3" borderId="1" xfId="1" applyNumberFormat="1" applyFont="1" applyAlignment="1">
      <alignment vertical="center"/>
    </xf>
    <xf numFmtId="178" fontId="15" fillId="0" borderId="0" xfId="2" applyNumberFormat="1" applyFont="1" applyFill="1" applyBorder="1" applyAlignment="1">
      <alignment horizontal="center" vertical="center"/>
    </xf>
    <xf numFmtId="184" fontId="15" fillId="5" borderId="1" xfId="1" applyNumberFormat="1" applyFont="1" applyFill="1" applyAlignment="1">
      <alignment horizontal="center" vertical="center"/>
    </xf>
    <xf numFmtId="176" fontId="12" fillId="0" borderId="3" xfId="1" applyNumberFormat="1" applyFont="1" applyFill="1" applyBorder="1" applyAlignment="1">
      <alignment horizontal="center" vertical="center"/>
    </xf>
    <xf numFmtId="178" fontId="15" fillId="0" borderId="4" xfId="2" applyNumberFormat="1" applyFont="1" applyFill="1" applyBorder="1" applyAlignment="1">
      <alignment horizontal="center" vertical="center"/>
    </xf>
    <xf numFmtId="0" fontId="15" fillId="0" borderId="4" xfId="2" applyNumberFormat="1" applyFont="1" applyFill="1" applyBorder="1" applyAlignment="1">
      <alignment horizontal="center" vertical="center"/>
    </xf>
    <xf numFmtId="0" fontId="11" fillId="2" borderId="0" xfId="0" applyFont="1" applyFill="1" applyAlignment="1">
      <alignment horizontal="left" vertical="center" wrapText="1"/>
    </xf>
    <xf numFmtId="0" fontId="6" fillId="2" borderId="0" xfId="0" applyFont="1" applyFill="1"/>
  </cellXfs>
  <cellStyles count="4">
    <cellStyle name="計算" xfId="3" builtinId="22"/>
    <cellStyle name="出力" xfId="2" builtinId="21"/>
    <cellStyle name="入力" xfId="1" builtinId="20"/>
    <cellStyle name="標準" xfId="0" builtinId="0"/>
  </cellStyles>
  <dxfs count="0"/>
  <tableStyles count="0" defaultTableStyle="TableStyleMedium2" defaultPivotStyle="PivotStyleLight16"/>
  <colors>
    <mruColors>
      <color rgb="FF4CBFA5"/>
      <color rgb="FFFAE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580570</xdr:colOff>
      <xdr:row>0</xdr:row>
      <xdr:rowOff>197757</xdr:rowOff>
    </xdr:from>
    <xdr:to>
      <xdr:col>11</xdr:col>
      <xdr:colOff>462477</xdr:colOff>
      <xdr:row>1</xdr:row>
      <xdr:rowOff>204059</xdr:rowOff>
    </xdr:to>
    <xdr:pic>
      <xdr:nvPicPr>
        <xdr:cNvPr id="2" name="Picture 1">
          <a:extLst>
            <a:ext uri="{FF2B5EF4-FFF2-40B4-BE49-F238E27FC236}">
              <a16:creationId xmlns:a16="http://schemas.microsoft.com/office/drawing/2014/main" id="{DEB78F57-5E6A-4E51-A31E-9E07BC54E6E6}"/>
            </a:ext>
          </a:extLst>
        </xdr:cNvPr>
        <xdr:cNvPicPr>
          <a:picLocks noChangeAspect="1"/>
        </xdr:cNvPicPr>
      </xdr:nvPicPr>
      <xdr:blipFill>
        <a:blip xmlns:r="http://schemas.openxmlformats.org/officeDocument/2006/relationships" r:embed="rId1"/>
        <a:stretch>
          <a:fillRect/>
        </a:stretch>
      </xdr:blipFill>
      <xdr:spPr>
        <a:xfrm>
          <a:off x="8645070" y="197757"/>
          <a:ext cx="2739407" cy="372788"/>
        </a:xfrm>
        <a:prstGeom prst="rect">
          <a:avLst/>
        </a:prstGeom>
      </xdr:spPr>
    </xdr:pic>
    <xdr:clientData/>
  </xdr:twoCellAnchor>
</xdr:wsDr>
</file>

<file path=xl/theme/theme1.xml><?xml version="1.0" encoding="utf-8"?>
<a:theme xmlns:a="http://schemas.openxmlformats.org/drawingml/2006/main" name="Arcserve Theme">
  <a:themeElements>
    <a:clrScheme name="Arcserve 2018">
      <a:dk1>
        <a:srgbClr val="000000"/>
      </a:dk1>
      <a:lt1>
        <a:srgbClr val="FFFFFF"/>
      </a:lt1>
      <a:dk2>
        <a:srgbClr val="00686C"/>
      </a:dk2>
      <a:lt2>
        <a:srgbClr val="F0F0F0"/>
      </a:lt2>
      <a:accent1>
        <a:srgbClr val="50E3C2"/>
      </a:accent1>
      <a:accent2>
        <a:srgbClr val="3B3068"/>
      </a:accent2>
      <a:accent3>
        <a:srgbClr val="F8E71C"/>
      </a:accent3>
      <a:accent4>
        <a:srgbClr val="30A78B"/>
      </a:accent4>
      <a:accent5>
        <a:srgbClr val="F59A5D"/>
      </a:accent5>
      <a:accent6>
        <a:srgbClr val="6D43F0"/>
      </a:accent6>
      <a:hlink>
        <a:srgbClr val="6D43F0"/>
      </a:hlink>
      <a:folHlink>
        <a:srgbClr val="3B3068"/>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cserve-Presentation-Template-16x9-en-181016.pptx" id="{DCBAB55F-BADE-4357-AA03-792D348C5A4A}" vid="{B801CAA0-9280-4C6B-913A-6F622EFC4132}"/>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DC17-5AD3-4510-A454-2933EB2688A3}">
  <sheetPr>
    <pageSetUpPr fitToPage="1"/>
  </sheetPr>
  <dimension ref="A1:L29"/>
  <sheetViews>
    <sheetView tabSelected="1" zoomScaleNormal="100" workbookViewId="0"/>
  </sheetViews>
  <sheetFormatPr defaultRowHeight="17.399999999999999" x14ac:dyDescent="0.5"/>
  <cols>
    <col min="1" max="1" width="5" style="4" customWidth="1"/>
    <col min="2" max="2" width="50.77734375" style="4" customWidth="1"/>
    <col min="3" max="8" width="10" style="4" customWidth="1"/>
    <col min="9" max="12" width="9.109375" style="4" customWidth="1"/>
    <col min="13" max="16384" width="8.88671875" style="4"/>
  </cols>
  <sheetData>
    <row r="1" spans="1:12" s="2" customFormat="1" ht="26.4" x14ac:dyDescent="0.75">
      <c r="A1" s="1"/>
      <c r="B1" s="35"/>
      <c r="C1" s="35"/>
      <c r="D1" s="35"/>
      <c r="E1" s="1"/>
      <c r="F1" s="1"/>
      <c r="G1" s="1"/>
      <c r="H1" s="1"/>
      <c r="I1" s="1"/>
      <c r="J1" s="1"/>
      <c r="K1" s="1"/>
      <c r="L1" s="1"/>
    </row>
    <row r="2" spans="1:12" ht="26.4" x14ac:dyDescent="0.75">
      <c r="A2" s="3"/>
      <c r="B2" s="25" t="s">
        <v>28</v>
      </c>
      <c r="C2" s="25"/>
      <c r="D2" s="25"/>
      <c r="E2" s="3"/>
      <c r="F2" s="3"/>
      <c r="G2" s="3"/>
      <c r="H2" s="3"/>
      <c r="I2" s="1"/>
      <c r="J2" s="1"/>
      <c r="K2" s="1"/>
      <c r="L2" s="1"/>
    </row>
    <row r="3" spans="1:12" ht="21.6" x14ac:dyDescent="0.6">
      <c r="A3" s="3"/>
      <c r="B3" s="3"/>
      <c r="C3" s="3"/>
      <c r="D3" s="3"/>
      <c r="E3" s="3"/>
      <c r="F3" s="3"/>
      <c r="G3" s="3"/>
      <c r="H3" s="3"/>
      <c r="I3" s="1"/>
      <c r="J3" s="1"/>
      <c r="K3" s="1"/>
      <c r="L3" s="1"/>
    </row>
    <row r="4" spans="1:12" s="6" customFormat="1" ht="21.6" x14ac:dyDescent="0.6">
      <c r="A4" s="5"/>
      <c r="B4" s="6" t="s">
        <v>1</v>
      </c>
      <c r="C4" s="16">
        <v>0.15</v>
      </c>
      <c r="F4" s="6" t="s">
        <v>29</v>
      </c>
      <c r="H4" s="4"/>
      <c r="K4" s="17">
        <v>5</v>
      </c>
      <c r="L4" s="1"/>
    </row>
    <row r="5" spans="1:12" s="6" customFormat="1" ht="21.6" x14ac:dyDescent="0.6">
      <c r="A5" s="5"/>
      <c r="B5" s="6" t="s">
        <v>2</v>
      </c>
      <c r="C5" s="16">
        <v>0.02</v>
      </c>
      <c r="F5" s="6" t="s">
        <v>30</v>
      </c>
      <c r="H5" s="4"/>
      <c r="K5" s="17">
        <v>4</v>
      </c>
      <c r="L5" s="1"/>
    </row>
    <row r="6" spans="1:12" s="6" customFormat="1" ht="21.6" x14ac:dyDescent="0.6">
      <c r="A6" s="5"/>
      <c r="B6" s="6" t="s">
        <v>10</v>
      </c>
      <c r="C6" s="27">
        <v>16</v>
      </c>
      <c r="F6" s="6" t="s">
        <v>31</v>
      </c>
      <c r="H6" s="4"/>
      <c r="K6" s="17">
        <v>3</v>
      </c>
      <c r="L6" s="1"/>
    </row>
    <row r="7" spans="1:12" s="6" customFormat="1" ht="21.6" x14ac:dyDescent="0.6">
      <c r="A7" s="5"/>
      <c r="B7" s="6" t="s">
        <v>33</v>
      </c>
      <c r="C7" s="16">
        <v>0.45</v>
      </c>
      <c r="D7" s="33"/>
      <c r="F7" s="6" t="s">
        <v>39</v>
      </c>
      <c r="H7" s="4"/>
      <c r="K7" s="17">
        <v>10</v>
      </c>
      <c r="L7" s="1"/>
    </row>
    <row r="8" spans="1:12" s="6" customFormat="1" ht="21.6" x14ac:dyDescent="0.6">
      <c r="A8" s="5"/>
      <c r="B8" s="6" t="s">
        <v>34</v>
      </c>
      <c r="C8" s="16">
        <v>0.3</v>
      </c>
      <c r="D8" s="32"/>
      <c r="F8" s="6" t="s">
        <v>43</v>
      </c>
      <c r="H8" s="4"/>
      <c r="K8" s="18">
        <v>10</v>
      </c>
      <c r="L8" s="1"/>
    </row>
    <row r="9" spans="1:12" s="6" customFormat="1" ht="21.6" x14ac:dyDescent="0.6">
      <c r="A9" s="5"/>
      <c r="B9" s="6" t="s">
        <v>44</v>
      </c>
      <c r="C9" s="30">
        <f>1-(1-DedupRatioInput)*(1-CompRatio)</f>
        <v>0.61499999999999999</v>
      </c>
      <c r="D9" s="29"/>
      <c r="H9" s="4"/>
      <c r="K9" s="31"/>
      <c r="L9" s="1"/>
    </row>
    <row r="10" spans="1:12" s="6" customFormat="1" ht="21.6" x14ac:dyDescent="0.6">
      <c r="A10" s="5"/>
      <c r="H10" s="4"/>
      <c r="L10" s="1"/>
    </row>
    <row r="11" spans="1:12" ht="21.6" x14ac:dyDescent="0.6">
      <c r="A11" s="5"/>
      <c r="C11" s="10" t="s">
        <v>21</v>
      </c>
      <c r="D11" s="10" t="s">
        <v>22</v>
      </c>
      <c r="E11" s="10" t="s">
        <v>23</v>
      </c>
      <c r="F11" s="10" t="s">
        <v>24</v>
      </c>
      <c r="G11" s="10" t="s">
        <v>25</v>
      </c>
      <c r="H11" s="10" t="s">
        <v>26</v>
      </c>
      <c r="L11" s="1"/>
    </row>
    <row r="12" spans="1:12" ht="21.6" x14ac:dyDescent="0.6">
      <c r="A12" s="7"/>
      <c r="B12" s="6" t="s">
        <v>0</v>
      </c>
      <c r="C12" s="20">
        <f>T1Data</f>
        <v>10</v>
      </c>
      <c r="D12" s="21">
        <f t="shared" ref="D12:H12" si="0">C12*(1+DataGrowth)</f>
        <v>11.5</v>
      </c>
      <c r="E12" s="21">
        <f t="shared" si="0"/>
        <v>13.225</v>
      </c>
      <c r="F12" s="21">
        <f t="shared" si="0"/>
        <v>15.208749999999998</v>
      </c>
      <c r="G12" s="21">
        <f t="shared" si="0"/>
        <v>17.490062499999997</v>
      </c>
      <c r="H12" s="21">
        <f t="shared" si="0"/>
        <v>20.113571874999995</v>
      </c>
      <c r="L12" s="1"/>
    </row>
    <row r="13" spans="1:12" ht="21.6" x14ac:dyDescent="0.6">
      <c r="A13" s="7"/>
      <c r="B13" s="6" t="s">
        <v>3</v>
      </c>
      <c r="C13" s="21">
        <f>C12*(1+DailyDataChange*DailyRP+WeeklyRP*WeeklyDataChange+OnSiteRetention*MonthlyDataChange)-(T1Servers-1)*OSSize</f>
        <v>18.150000000000006</v>
      </c>
      <c r="D13" s="21">
        <f t="shared" ref="D13:H13" si="1">D12*(1+DailyDataChange*DailyRP+WeeklyRP*WeeklyDataChange+OnSiteRetention*MonthlyDataChange)-(T1Servers-1)*OSSize</f>
        <v>21.007500000000004</v>
      </c>
      <c r="E13" s="21">
        <f t="shared" si="1"/>
        <v>24.293625000000006</v>
      </c>
      <c r="F13" s="21">
        <f>F12*(1+DailyDataChange*DailyRP+WeeklyRP*WeeklyDataChange+OnSiteRetention*MonthlyDataChange)-(T1Servers-1)*OSSize</f>
        <v>28.072668750000002</v>
      </c>
      <c r="G13" s="21">
        <f t="shared" si="1"/>
        <v>32.418569062499998</v>
      </c>
      <c r="H13" s="21">
        <f t="shared" si="1"/>
        <v>37.416354421874999</v>
      </c>
      <c r="L13" s="1"/>
    </row>
    <row r="14" spans="1:12" ht="21.6" x14ac:dyDescent="0.6">
      <c r="A14" s="7"/>
      <c r="B14" s="6" t="s">
        <v>35</v>
      </c>
      <c r="C14" s="21">
        <f t="shared" ref="C14:H14" si="2">C13*(1-DedupRatioInput)*(1-CompRatio)+C13*0.1</f>
        <v>8.8027500000000032</v>
      </c>
      <c r="D14" s="21">
        <f t="shared" si="2"/>
        <v>10.188637500000002</v>
      </c>
      <c r="E14" s="21">
        <f t="shared" si="2"/>
        <v>11.782408125000003</v>
      </c>
      <c r="F14" s="21">
        <f t="shared" si="2"/>
        <v>13.615244343750001</v>
      </c>
      <c r="G14" s="21">
        <f t="shared" si="2"/>
        <v>15.723005995312498</v>
      </c>
      <c r="H14" s="21">
        <f t="shared" si="2"/>
        <v>18.146931894609374</v>
      </c>
      <c r="L14" s="1"/>
    </row>
    <row r="15" spans="1:12" ht="21.6" x14ac:dyDescent="0.6">
      <c r="A15" s="7"/>
      <c r="B15" s="6" t="s">
        <v>5</v>
      </c>
      <c r="C15" s="12"/>
      <c r="D15" s="21">
        <f t="shared" ref="D15" si="3">C15*(1+DataGrowth)</f>
        <v>0</v>
      </c>
      <c r="E15" s="21">
        <f t="shared" ref="E15:E16" si="4">D15*(1+DataGrowth)</f>
        <v>0</v>
      </c>
      <c r="F15" s="21">
        <f t="shared" ref="F15:F16" si="5">E15*(1+DataGrowth)</f>
        <v>0</v>
      </c>
      <c r="G15" s="21">
        <f t="shared" ref="G15:G16" si="6">F15*(1+DataGrowth)</f>
        <v>0</v>
      </c>
      <c r="H15" s="21">
        <f t="shared" ref="H15:H16" si="7">G15*(1+DataGrowth)</f>
        <v>0</v>
      </c>
      <c r="L15" s="1"/>
    </row>
    <row r="16" spans="1:12" ht="21.6" x14ac:dyDescent="0.6">
      <c r="A16" s="7"/>
      <c r="B16" s="6" t="s">
        <v>6</v>
      </c>
      <c r="C16" s="12"/>
      <c r="D16" s="21">
        <f t="shared" ref="D16" si="8">C16*(1+DataGrowth)</f>
        <v>0</v>
      </c>
      <c r="E16" s="21">
        <f t="shared" si="4"/>
        <v>0</v>
      </c>
      <c r="F16" s="21">
        <f t="shared" si="5"/>
        <v>0</v>
      </c>
      <c r="G16" s="21">
        <f t="shared" si="6"/>
        <v>0</v>
      </c>
      <c r="H16" s="21">
        <f t="shared" si="7"/>
        <v>0</v>
      </c>
      <c r="L16" s="1"/>
    </row>
    <row r="17" spans="1:12" ht="21.6" x14ac:dyDescent="0.6">
      <c r="A17" s="7"/>
      <c r="L17" s="1"/>
    </row>
    <row r="18" spans="1:12" ht="21.6" x14ac:dyDescent="0.6">
      <c r="A18" s="7"/>
      <c r="B18" s="8" t="s">
        <v>27</v>
      </c>
      <c r="C18" s="10" t="s">
        <v>21</v>
      </c>
      <c r="D18" s="10" t="s">
        <v>22</v>
      </c>
      <c r="E18" s="10" t="s">
        <v>23</v>
      </c>
      <c r="F18" s="10" t="s">
        <v>24</v>
      </c>
      <c r="G18" s="10" t="s">
        <v>25</v>
      </c>
      <c r="H18" s="10" t="s">
        <v>26</v>
      </c>
      <c r="L18" s="1"/>
    </row>
    <row r="19" spans="1:12" s="6" customFormat="1" ht="22.05" customHeight="1" x14ac:dyDescent="0.5">
      <c r="A19" s="7"/>
      <c r="B19" s="6" t="s">
        <v>49</v>
      </c>
      <c r="C19" s="22">
        <f t="shared" ref="C19:H19" si="9">C13*(1-DedupRatioInput)*1024/(25*DedupeBlockSize)</f>
        <v>25.55520000000001</v>
      </c>
      <c r="D19" s="22">
        <f t="shared" si="9"/>
        <v>29.578560000000007</v>
      </c>
      <c r="E19" s="22">
        <f t="shared" si="9"/>
        <v>34.205424000000015</v>
      </c>
      <c r="F19" s="22">
        <f t="shared" si="9"/>
        <v>39.526317600000006</v>
      </c>
      <c r="G19" s="22">
        <f t="shared" si="9"/>
        <v>45.645345239999997</v>
      </c>
      <c r="H19" s="22">
        <f t="shared" si="9"/>
        <v>52.682227026</v>
      </c>
      <c r="L19" s="9"/>
    </row>
    <row r="20" spans="1:12" s="6" customFormat="1" ht="22.05" customHeight="1" x14ac:dyDescent="0.2">
      <c r="A20" s="5"/>
      <c r="B20" s="6" t="s">
        <v>45</v>
      </c>
      <c r="C20" s="22">
        <f t="shared" ref="C20:H20" si="10">(C13*(1-DedupRatioInput)*1024/(25*DedupeBlockSize)/20+0.494*MIN(T1Servers,CatalogMaxNodes)+0.38*MIN(T1Servers,VSBMaxNodes)+OSRAM+RPSBaseRAM)*1.1</f>
        <v>18.451136000000005</v>
      </c>
      <c r="D20" s="22">
        <f t="shared" si="10"/>
        <v>18.672420800000001</v>
      </c>
      <c r="E20" s="22">
        <f t="shared" si="10"/>
        <v>18.926898320000003</v>
      </c>
      <c r="F20" s="22">
        <f t="shared" si="10"/>
        <v>19.219547468000002</v>
      </c>
      <c r="G20" s="22">
        <f t="shared" si="10"/>
        <v>19.556093988200001</v>
      </c>
      <c r="H20" s="22">
        <f t="shared" si="10"/>
        <v>19.943122486430003</v>
      </c>
      <c r="L20" s="9"/>
    </row>
    <row r="21" spans="1:12" s="6" customFormat="1" ht="22.05" customHeight="1" x14ac:dyDescent="0.2">
      <c r="A21" s="5"/>
      <c r="B21" s="6" t="s">
        <v>46</v>
      </c>
      <c r="C21" s="22">
        <f t="shared" ref="C21:H21" si="11">SUM(C19:C20)</f>
        <v>44.006336000000019</v>
      </c>
      <c r="D21" s="22">
        <f t="shared" si="11"/>
        <v>48.250980800000008</v>
      </c>
      <c r="E21" s="22">
        <f t="shared" si="11"/>
        <v>53.132322320000014</v>
      </c>
      <c r="F21" s="22">
        <f t="shared" si="11"/>
        <v>58.745865068000008</v>
      </c>
      <c r="G21" s="22">
        <f t="shared" si="11"/>
        <v>65.201439228200002</v>
      </c>
      <c r="H21" s="22">
        <f t="shared" si="11"/>
        <v>72.625349512430006</v>
      </c>
      <c r="L21" s="9"/>
    </row>
    <row r="22" spans="1:12" s="6" customFormat="1" ht="22.05" customHeight="1" x14ac:dyDescent="0.2">
      <c r="A22" s="5"/>
      <c r="B22" s="6" t="s">
        <v>47</v>
      </c>
      <c r="C22" s="23">
        <f>SUM(C14:C16)</f>
        <v>8.8027500000000032</v>
      </c>
      <c r="D22" s="23">
        <f t="shared" ref="D22:H22" si="12">SUM(D14:D16)</f>
        <v>10.188637500000002</v>
      </c>
      <c r="E22" s="23">
        <f t="shared" si="12"/>
        <v>11.782408125000003</v>
      </c>
      <c r="F22" s="23">
        <f t="shared" si="12"/>
        <v>13.615244343750001</v>
      </c>
      <c r="G22" s="23">
        <f t="shared" si="12"/>
        <v>15.723005995312498</v>
      </c>
      <c r="H22" s="23">
        <f t="shared" si="12"/>
        <v>18.146931894609374</v>
      </c>
      <c r="L22" s="9"/>
    </row>
    <row r="23" spans="1:12" s="6" customFormat="1" ht="22.05" customHeight="1" x14ac:dyDescent="0.2">
      <c r="A23" s="5"/>
      <c r="B23" s="6" t="s">
        <v>48</v>
      </c>
      <c r="C23" s="15">
        <f t="shared" ref="C23:H23" si="13">C13-C14</f>
        <v>9.3472500000000025</v>
      </c>
      <c r="D23" s="15">
        <f t="shared" si="13"/>
        <v>10.818862500000002</v>
      </c>
      <c r="E23" s="15">
        <f t="shared" si="13"/>
        <v>12.511216875000002</v>
      </c>
      <c r="F23" s="15">
        <f t="shared" si="13"/>
        <v>14.45742440625</v>
      </c>
      <c r="G23" s="15">
        <f t="shared" si="13"/>
        <v>16.6955630671875</v>
      </c>
      <c r="H23" s="15">
        <f t="shared" si="13"/>
        <v>19.269422527265625</v>
      </c>
      <c r="L23" s="9"/>
    </row>
    <row r="24" spans="1:12" s="6" customFormat="1" ht="22.05" customHeight="1" x14ac:dyDescent="0.2">
      <c r="A24" s="5"/>
      <c r="B24" s="6" t="s">
        <v>37</v>
      </c>
      <c r="C24" s="24">
        <f t="shared" ref="C24:H24" si="14">ROUNDUP(C12/Throughput/60*1024,0)</f>
        <v>18</v>
      </c>
      <c r="D24" s="24">
        <f t="shared" si="14"/>
        <v>20</v>
      </c>
      <c r="E24" s="24">
        <f t="shared" si="14"/>
        <v>23</v>
      </c>
      <c r="F24" s="24">
        <f t="shared" si="14"/>
        <v>26</v>
      </c>
      <c r="G24" s="24">
        <f t="shared" si="14"/>
        <v>30</v>
      </c>
      <c r="H24" s="24">
        <f t="shared" si="14"/>
        <v>35</v>
      </c>
      <c r="L24" s="9"/>
    </row>
    <row r="25" spans="1:12" ht="21.6" x14ac:dyDescent="0.6">
      <c r="A25" s="5"/>
      <c r="L25" s="1"/>
    </row>
    <row r="26" spans="1:12" ht="21.6" x14ac:dyDescent="0.6">
      <c r="A26" s="7"/>
      <c r="B26" s="4" t="s">
        <v>36</v>
      </c>
      <c r="L26" s="1"/>
    </row>
    <row r="27" spans="1:12" ht="21.6" x14ac:dyDescent="0.6">
      <c r="A27" s="7"/>
      <c r="B27" s="4" t="s">
        <v>38</v>
      </c>
      <c r="L27" s="1"/>
    </row>
    <row r="28" spans="1:12" ht="21.6" x14ac:dyDescent="0.6">
      <c r="A28" s="7"/>
      <c r="B28" s="26" t="s">
        <v>42</v>
      </c>
      <c r="L28" s="1"/>
    </row>
    <row r="29" spans="1:12" s="6" customFormat="1" ht="56.4" customHeight="1" x14ac:dyDescent="0.6">
      <c r="A29" s="7"/>
      <c r="B29" s="34" t="s">
        <v>4</v>
      </c>
      <c r="C29" s="34"/>
      <c r="D29" s="34"/>
      <c r="E29" s="34"/>
      <c r="F29" s="34"/>
      <c r="G29" s="34"/>
      <c r="H29" s="34"/>
      <c r="I29" s="34"/>
      <c r="J29" s="34"/>
      <c r="K29" s="34"/>
      <c r="L29" s="1"/>
    </row>
  </sheetData>
  <mergeCells count="2">
    <mergeCell ref="B29:K29"/>
    <mergeCell ref="B1:D1"/>
  </mergeCells>
  <phoneticPr fontId="4"/>
  <dataValidations count="1">
    <dataValidation type="list" allowBlank="1" showInputMessage="1" showErrorMessage="1" sqref="C6" xr:uid="{37E21117-24EA-4054-B3AA-5411EDD3A6B1}">
      <formula1>"4,8,16,32,64"</formula1>
    </dataValidation>
  </dataValidations>
  <pageMargins left="0.25" right="0.25" top="0.75" bottom="0.75" header="0.3" footer="0.3"/>
  <pageSetup scale="7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7FD8-4ED5-4196-85EB-5DEBC9689589}">
  <dimension ref="A1:D9"/>
  <sheetViews>
    <sheetView workbookViewId="0"/>
  </sheetViews>
  <sheetFormatPr defaultRowHeight="17.399999999999999" x14ac:dyDescent="0.5"/>
  <cols>
    <col min="1" max="1" width="36.44140625" style="4" bestFit="1" customWidth="1"/>
    <col min="2" max="2" width="13.44140625" style="4" bestFit="1" customWidth="1"/>
    <col min="3" max="3" width="6" style="4" customWidth="1"/>
    <col min="4" max="4" width="16.33203125" style="4" customWidth="1"/>
    <col min="5" max="5" width="13.44140625" style="4" bestFit="1" customWidth="1"/>
    <col min="6" max="6" width="13.88671875" style="4" bestFit="1" customWidth="1"/>
    <col min="7" max="16384" width="8.88671875" style="4"/>
  </cols>
  <sheetData>
    <row r="1" spans="1:4" s="6" customFormat="1" ht="18.45" customHeight="1" x14ac:dyDescent="0.2"/>
    <row r="2" spans="1:4" s="6" customFormat="1" ht="18.45" customHeight="1" x14ac:dyDescent="0.2">
      <c r="A2" s="6" t="s">
        <v>7</v>
      </c>
      <c r="B2" s="13">
        <v>0.1</v>
      </c>
      <c r="D2" s="6" t="s">
        <v>32</v>
      </c>
    </row>
    <row r="3" spans="1:4" s="6" customFormat="1" ht="18.45" customHeight="1" x14ac:dyDescent="0.2">
      <c r="A3" s="6" t="s">
        <v>8</v>
      </c>
      <c r="B3" s="19">
        <f>DailyDataChange*3.5</f>
        <v>7.0000000000000007E-2</v>
      </c>
      <c r="D3" s="6" t="s">
        <v>19</v>
      </c>
    </row>
    <row r="4" spans="1:4" s="6" customFormat="1" ht="18.45" customHeight="1" x14ac:dyDescent="0.2">
      <c r="A4" s="6" t="s">
        <v>9</v>
      </c>
      <c r="B4" s="19">
        <f>B3*2.5</f>
        <v>0.17500000000000002</v>
      </c>
      <c r="D4" s="6" t="s">
        <v>20</v>
      </c>
    </row>
    <row r="5" spans="1:4" s="6" customFormat="1" ht="18.45" customHeight="1" x14ac:dyDescent="0.2">
      <c r="A5" s="6" t="s">
        <v>13</v>
      </c>
      <c r="B5" s="11">
        <v>4</v>
      </c>
      <c r="D5" s="6" t="s">
        <v>11</v>
      </c>
    </row>
    <row r="6" spans="1:4" s="6" customFormat="1" ht="18.45" customHeight="1" x14ac:dyDescent="0.2">
      <c r="A6" s="6" t="s">
        <v>12</v>
      </c>
      <c r="B6" s="11">
        <v>4</v>
      </c>
      <c r="D6" s="6" t="s">
        <v>14</v>
      </c>
    </row>
    <row r="7" spans="1:4" s="6" customFormat="1" ht="18.45" customHeight="1" x14ac:dyDescent="0.2">
      <c r="A7" s="6" t="s">
        <v>16</v>
      </c>
      <c r="B7" s="14">
        <v>4</v>
      </c>
      <c r="D7" s="6" t="s">
        <v>15</v>
      </c>
    </row>
    <row r="8" spans="1:4" s="6" customFormat="1" ht="18.45" customHeight="1" x14ac:dyDescent="0.2">
      <c r="A8" s="6" t="s">
        <v>17</v>
      </c>
      <c r="B8" s="14">
        <v>8</v>
      </c>
      <c r="D8" s="6" t="s">
        <v>18</v>
      </c>
    </row>
    <row r="9" spans="1:4" s="6" customFormat="1" ht="18.45" customHeight="1" x14ac:dyDescent="0.2">
      <c r="A9" s="6" t="s">
        <v>40</v>
      </c>
      <c r="B9" s="28">
        <v>10</v>
      </c>
      <c r="D9" s="6" t="s">
        <v>41</v>
      </c>
    </row>
  </sheetData>
  <phoneticPr fontId="4"/>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RPSスペック計算シート</vt:lpstr>
      <vt:lpstr>変数値一覧</vt:lpstr>
      <vt:lpstr>CatalogMaxNodes</vt:lpstr>
      <vt:lpstr>CompRatio</vt:lpstr>
      <vt:lpstr>DailyDataChange</vt:lpstr>
      <vt:lpstr>DailyRP</vt:lpstr>
      <vt:lpstr>DataGrowth</vt:lpstr>
      <vt:lpstr>DedupeBlockSize</vt:lpstr>
      <vt:lpstr>DedupRatioInput</vt:lpstr>
      <vt:lpstr>MonthlyDataChange</vt:lpstr>
      <vt:lpstr>OnSiteRetention</vt:lpstr>
      <vt:lpstr>OSRAM</vt:lpstr>
      <vt:lpstr>OSSize</vt:lpstr>
      <vt:lpstr>RPSスペック計算シート!Print_Area</vt:lpstr>
      <vt:lpstr>RPSBaseRAM</vt:lpstr>
      <vt:lpstr>T1Data</vt:lpstr>
      <vt:lpstr>T1Servers</vt:lpstr>
      <vt:lpstr>Throughput</vt:lpstr>
      <vt:lpstr>VSBMaxNodes</vt:lpstr>
      <vt:lpstr>WeeklyDataChange</vt:lpstr>
      <vt:lpstr>WeeklyRP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2019-12-12T04:33:15Z</dcterms:created>
  <dcterms:modified xsi:type="dcterms:W3CDTF">2019-12-12T04:36:00Z</dcterms:modified>
  <cp:category/>
  <cp:contentStatus/>
</cp:coreProperties>
</file>